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060" windowHeight="12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<sst xmlns="http://schemas.openxmlformats.org/spreadsheetml/2006/main" count="47" uniqueCount="32">
  <si>
    <t>Monthly Pmt</t>
  </si>
  <si>
    <t>Balance Due</t>
  </si>
  <si>
    <t>Payment</t>
  </si>
  <si>
    <t>20% of PMT</t>
  </si>
  <si>
    <t>Cost Balance (CB)</t>
  </si>
  <si>
    <t>Monthly Costs (MC)</t>
  </si>
  <si>
    <t>Allowable Costs</t>
  </si>
  <si>
    <t>New Balance Due</t>
  </si>
  <si>
    <t>New Cost Balance</t>
  </si>
  <si>
    <t>Monthly Payment and Monthly Costs can both vary</t>
  </si>
  <si>
    <t>CB+MC</t>
  </si>
  <si>
    <t>Amounts required to be whole dollars</t>
  </si>
  <si>
    <t xml:space="preserve">             Monthly Costs would be any ongoing monthly amounts to maintain and service the agreement.</t>
  </si>
  <si>
    <t>Change values only above the green line</t>
  </si>
  <si>
    <t>The lesser of 20% of PMT or the remaining Cost Balance</t>
  </si>
  <si>
    <t>Balance brought forward from the prior month</t>
  </si>
  <si>
    <t>Current month's costs</t>
  </si>
  <si>
    <t>Round so that the Miscellaneous Request is a whole dollar amount when subtracted from the payment.</t>
  </si>
  <si>
    <t>ERPT or ORPT</t>
  </si>
  <si>
    <t>Monthly Payment must be a whole dollar amount to satisfy miscellaneous request rules for the case where there are no costs to recover.</t>
  </si>
  <si>
    <t>Costs can be kept to the penny but Allowable Costs must be a whole dollar amount to satisfy the ERPT/ORPT rules for the net miscellaneous request.</t>
  </si>
  <si>
    <t>Rounding Down on Allowable Costs</t>
  </si>
  <si>
    <t>Round Down</t>
  </si>
  <si>
    <t>Note: Cost Balance would normally be the total costs incurred to get to the point of signing the repayment agreement if we are in month 1.</t>
  </si>
  <si>
    <t>Note: In the case of receiving a payment that is late (first payment in month 4 of the agreement period) the Cost Balance will equal</t>
  </si>
  <si>
    <t>The total costs to get to the signing of the agreement + the three prior monthly costs.  See example below.</t>
  </si>
  <si>
    <t>Monthly costs = 10</t>
  </si>
  <si>
    <t>First payment made in month 4</t>
  </si>
  <si>
    <t>Cost balance at start of the agreement = 200</t>
  </si>
  <si>
    <t>200 + 3*10</t>
  </si>
  <si>
    <t>Miscellaneous Accounting  Request Repayment Agreement Calculations for ERPT and ORPT transactions</t>
  </si>
  <si>
    <t>Monthly Pmt (PMT)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</si>
</sst>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0" fillId="0" borderId="0" xfId="0" applyAlignment="1" quotePrefix="1">
      <alignment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164" fontId="0" fillId="0" borderId="0" xfId="0" applyNumberFormat="1" applyFill="1" applyAlignment="1">
      <alignment wrapText="1"/>
    </xf>
    <xf numFmtId="164" fontId="0" fillId="0" borderId="0" xfId="0" applyNumberFormat="1" applyFill="1" applyBorder="1" applyAlignment="1">
      <alignment wrapText="1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4" fontId="0" fillId="0" borderId="0" xfId="0" applyNumberFormat="1" applyFill="1" applyAlignment="1">
      <alignment/>
    </xf>
    <xf numFmtId="4" fontId="0" fillId="0" borderId="10" xfId="0" applyNumberFormat="1" applyFill="1" applyBorder="1" applyAlignment="1">
      <alignment wrapText="1"/>
    </xf>
    <xf numFmtId="0" fontId="0" fillId="35" borderId="0" xfId="0" applyFill="1" applyAlignment="1">
      <alignment/>
    </xf>
    <xf numFmtId="4" fontId="0" fillId="33" borderId="0" xfId="0" applyNumberFormat="1" applyFill="1" applyAlignment="1">
      <alignment/>
    </xf>
    <xf numFmtId="0" fontId="32" fillId="0" borderId="0" xfId="0" applyFont="1" applyAlignment="1">
      <alignment/>
    </xf>
    <xf numFmtId="4" fontId="32" fillId="0" borderId="0" xfId="0" applyNumberFormat="1" applyFont="1" applyAlignment="1">
      <alignment/>
    </xf>
    <xf numFmtId="3" fontId="0" fillId="35" borderId="0" xfId="0" applyNumberFormat="1" applyFill="1" applyAlignment="1">
      <alignment/>
    </xf>
    <xf numFmtId="1" fontId="0" fillId="0" borderId="0" xfId="0" applyNumberFormat="1" applyBorder="1" applyAlignment="1">
      <alignment wrapText="1"/>
    </xf>
    <xf numFmtId="1" fontId="0" fillId="35" borderId="0" xfId="0" applyNumberFormat="1" applyFill="1" applyBorder="1" applyAlignment="1">
      <alignment wrapText="1"/>
    </xf>
    <xf numFmtId="0" fontId="0" fillId="0" borderId="0" xfId="0" applyFill="1" applyAlignment="1" quotePrefix="1">
      <alignment/>
    </xf>
    <xf numFmtId="4" fontId="32" fillId="34" borderId="0" xfId="0" applyNumberFormat="1" applyFont="1" applyFill="1" applyAlignment="1">
      <alignment/>
    </xf>
    <xf numFmtId="1" fontId="0" fillId="35" borderId="10" xfId="0" applyNumberForma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1">
      <selection activeCell="B12" sqref="B12"/>
    </sheetView>
  </sheetViews>
  <sheetFormatPr defaultColWidth="9.140625" defaultRowHeight="15"/>
  <sheetData>
    <row r="1" ht="15">
      <c r="B1" s="15" t="s">
        <v>30</v>
      </c>
    </row>
    <row r="3" spans="2:8" ht="15">
      <c r="B3" t="s">
        <v>9</v>
      </c>
      <c r="G3" s="4"/>
      <c r="H3" s="4"/>
    </row>
    <row r="4" spans="2:8" ht="15">
      <c r="B4" t="s">
        <v>19</v>
      </c>
      <c r="G4" s="4"/>
      <c r="H4" s="4"/>
    </row>
    <row r="5" spans="2:8" ht="15">
      <c r="B5" t="s">
        <v>20</v>
      </c>
      <c r="G5" s="11"/>
      <c r="H5" s="4"/>
    </row>
    <row r="6" spans="7:8" ht="15">
      <c r="G6" s="11"/>
      <c r="H6" s="4"/>
    </row>
    <row r="7" spans="4:8" ht="15">
      <c r="D7" s="13"/>
      <c r="E7" t="s">
        <v>11</v>
      </c>
      <c r="H7" s="4"/>
    </row>
    <row r="8" spans="7:8" ht="15">
      <c r="G8" s="11"/>
      <c r="H8" s="4"/>
    </row>
    <row r="9" spans="2:7" ht="15">
      <c r="B9" s="21" t="s">
        <v>21</v>
      </c>
      <c r="C9" s="10"/>
      <c r="D9" s="10"/>
      <c r="E9" s="10"/>
      <c r="G9" s="16"/>
    </row>
    <row r="10" spans="2:9" ht="15">
      <c r="B10" s="3"/>
      <c r="G10" s="3"/>
      <c r="I10" s="4"/>
    </row>
    <row r="11" spans="2:9" ht="15">
      <c r="B11" t="s">
        <v>1</v>
      </c>
      <c r="D11" s="17">
        <v>883</v>
      </c>
      <c r="F11" s="4"/>
      <c r="G11" s="4"/>
      <c r="H11" s="4"/>
      <c r="I11" s="4"/>
    </row>
    <row r="12" spans="2:9" ht="15">
      <c r="B12" t="s">
        <v>31</v>
      </c>
      <c r="D12" s="17">
        <v>34</v>
      </c>
      <c r="F12" s="4"/>
      <c r="G12" s="4"/>
      <c r="H12" s="4"/>
      <c r="I12" s="4"/>
    </row>
    <row r="13" spans="2:9" ht="15">
      <c r="B13" t="s">
        <v>4</v>
      </c>
      <c r="D13" s="3">
        <v>155</v>
      </c>
      <c r="E13" t="s">
        <v>15</v>
      </c>
      <c r="F13" s="4"/>
      <c r="G13" s="4"/>
      <c r="H13" s="4"/>
      <c r="I13" s="4"/>
    </row>
    <row r="14" spans="2:9" ht="15">
      <c r="B14" t="s">
        <v>5</v>
      </c>
      <c r="D14" s="3">
        <v>6.33</v>
      </c>
      <c r="E14" t="s">
        <v>16</v>
      </c>
      <c r="F14" s="4"/>
      <c r="G14" s="4"/>
      <c r="H14" s="4"/>
      <c r="I14" s="4"/>
    </row>
    <row r="15" spans="2:9" ht="15">
      <c r="B15" s="9"/>
      <c r="C15" s="9"/>
      <c r="D15" s="14"/>
      <c r="E15" t="s">
        <v>13</v>
      </c>
      <c r="F15" s="4"/>
      <c r="G15" s="4"/>
      <c r="H15" s="4"/>
      <c r="I15" s="4"/>
    </row>
    <row r="16" spans="2:9" ht="15">
      <c r="B16" t="s">
        <v>2</v>
      </c>
      <c r="D16" s="17">
        <f>+D12</f>
        <v>34</v>
      </c>
      <c r="F16" s="4"/>
      <c r="G16" s="4"/>
      <c r="H16" s="4"/>
      <c r="I16" s="4"/>
    </row>
    <row r="17" spans="2:9" ht="15">
      <c r="B17" s="2" t="s">
        <v>3</v>
      </c>
      <c r="D17" s="3">
        <f>+D16*0.2</f>
        <v>6.800000000000001</v>
      </c>
      <c r="F17" s="4"/>
      <c r="G17" s="20"/>
      <c r="H17" s="4"/>
      <c r="I17" s="4"/>
    </row>
    <row r="18" spans="2:9" ht="15">
      <c r="B18" t="s">
        <v>10</v>
      </c>
      <c r="D18" s="3">
        <f>+D13+D14</f>
        <v>161.33</v>
      </c>
      <c r="F18" s="4"/>
      <c r="G18" s="4"/>
      <c r="H18" s="4"/>
      <c r="I18" s="4"/>
    </row>
    <row r="19" spans="2:9" ht="15">
      <c r="B19" s="4" t="s">
        <v>6</v>
      </c>
      <c r="C19" s="4"/>
      <c r="D19" s="12">
        <f>IF(D17&gt;D18,D18,D17)</f>
        <v>6.800000000000001</v>
      </c>
      <c r="E19" s="4" t="s">
        <v>14</v>
      </c>
      <c r="F19" s="4"/>
      <c r="G19" s="4"/>
      <c r="H19" s="4"/>
      <c r="I19" s="4"/>
    </row>
    <row r="20" spans="2:8" ht="15">
      <c r="B20" s="10" t="s">
        <v>22</v>
      </c>
      <c r="C20" s="10"/>
      <c r="D20" s="22">
        <f>ROUNDDOWN(D19,0)</f>
        <v>6</v>
      </c>
      <c r="E20" t="s">
        <v>17</v>
      </c>
      <c r="F20" s="4"/>
      <c r="G20" s="4"/>
      <c r="H20" s="4"/>
    </row>
    <row r="21" spans="1:11" ht="15">
      <c r="A21" s="6"/>
      <c r="B21" t="s">
        <v>18</v>
      </c>
      <c r="D21" s="19">
        <f>D16-D20</f>
        <v>28</v>
      </c>
      <c r="F21" s="4"/>
      <c r="G21" s="4"/>
      <c r="H21" s="4"/>
      <c r="I21" s="8"/>
      <c r="J21" s="8"/>
      <c r="K21" s="4"/>
    </row>
    <row r="22" spans="1:11" ht="15">
      <c r="A22" s="5"/>
      <c r="D22" s="18"/>
      <c r="F22" s="4"/>
      <c r="G22" s="4"/>
      <c r="H22" s="4"/>
      <c r="I22" s="7"/>
      <c r="J22" s="7"/>
      <c r="K22" s="4"/>
    </row>
    <row r="23" spans="2:8" ht="15">
      <c r="B23" t="s">
        <v>7</v>
      </c>
      <c r="D23" s="19">
        <f>+D11-D16</f>
        <v>849</v>
      </c>
      <c r="F23" s="4"/>
      <c r="G23" s="4"/>
      <c r="H23" s="4"/>
    </row>
    <row r="24" spans="2:8" ht="15">
      <c r="B24" t="s">
        <v>8</v>
      </c>
      <c r="D24" s="1">
        <f>+D18-D20</f>
        <v>155.33</v>
      </c>
      <c r="F24" s="4"/>
      <c r="G24" s="4"/>
      <c r="H24" s="4"/>
    </row>
    <row r="27" spans="2:3" ht="15">
      <c r="B27" t="s">
        <v>23</v>
      </c>
      <c r="C27" s="4"/>
    </row>
    <row r="28" ht="15">
      <c r="B28" t="s">
        <v>12</v>
      </c>
    </row>
    <row r="30" ht="15">
      <c r="B30" t="s">
        <v>24</v>
      </c>
    </row>
    <row r="31" ht="15">
      <c r="B31" t="s">
        <v>25</v>
      </c>
    </row>
    <row r="34" ht="15">
      <c r="B34" t="s">
        <v>28</v>
      </c>
    </row>
    <row r="35" ht="15">
      <c r="B35" t="s">
        <v>26</v>
      </c>
    </row>
    <row r="36" ht="15">
      <c r="B36" t="s">
        <v>27</v>
      </c>
    </row>
    <row r="38" spans="2:9" ht="15">
      <c r="B38" t="s">
        <v>1</v>
      </c>
      <c r="D38" s="17">
        <v>883</v>
      </c>
      <c r="F38" s="4"/>
      <c r="G38" s="4"/>
      <c r="H38" s="4"/>
      <c r="I38" s="4"/>
    </row>
    <row r="39" spans="2:9" ht="15">
      <c r="B39" t="s">
        <v>0</v>
      </c>
      <c r="D39" s="17">
        <v>34</v>
      </c>
      <c r="F39" s="4"/>
      <c r="G39" s="4"/>
      <c r="H39" s="4"/>
      <c r="I39" s="4"/>
    </row>
    <row r="40" spans="2:9" ht="15">
      <c r="B40" t="s">
        <v>4</v>
      </c>
      <c r="D40" s="3">
        <v>230</v>
      </c>
      <c r="E40" t="s">
        <v>29</v>
      </c>
      <c r="F40" s="4"/>
      <c r="G40" s="4"/>
      <c r="H40" s="4"/>
      <c r="I40" s="4"/>
    </row>
    <row r="41" spans="2:9" ht="15">
      <c r="B41" t="s">
        <v>5</v>
      </c>
      <c r="D41" s="3">
        <v>10</v>
      </c>
      <c r="E41" t="s">
        <v>16</v>
      </c>
      <c r="F41" s="4"/>
      <c r="G41" s="4"/>
      <c r="H41" s="4"/>
      <c r="I41" s="4"/>
    </row>
    <row r="42" spans="2:9" ht="15">
      <c r="B42" s="9"/>
      <c r="C42" s="9"/>
      <c r="D42" s="14"/>
      <c r="E42" t="s">
        <v>13</v>
      </c>
      <c r="F42" s="4"/>
      <c r="G42" s="4"/>
      <c r="H42" s="4"/>
      <c r="I42" s="4"/>
    </row>
    <row r="43" spans="2:9" ht="15">
      <c r="B43" t="s">
        <v>2</v>
      </c>
      <c r="D43" s="17">
        <f>+D39</f>
        <v>34</v>
      </c>
      <c r="F43" s="4"/>
      <c r="G43" s="4"/>
      <c r="H43" s="4"/>
      <c r="I43" s="4"/>
    </row>
    <row r="44" spans="2:9" ht="15">
      <c r="B44" s="2" t="s">
        <v>3</v>
      </c>
      <c r="D44" s="3">
        <f>+D43*0.2</f>
        <v>6.800000000000001</v>
      </c>
      <c r="F44" s="4"/>
      <c r="G44" s="20"/>
      <c r="H44" s="4"/>
      <c r="I44" s="4"/>
    </row>
    <row r="45" spans="2:9" ht="15">
      <c r="B45" t="s">
        <v>10</v>
      </c>
      <c r="D45" s="3">
        <f>+D40+D41</f>
        <v>240</v>
      </c>
      <c r="F45" s="4"/>
      <c r="G45" s="4"/>
      <c r="H45" s="4"/>
      <c r="I45" s="4"/>
    </row>
    <row r="46" spans="2:9" ht="15">
      <c r="B46" s="4" t="s">
        <v>6</v>
      </c>
      <c r="C46" s="4"/>
      <c r="D46" s="12">
        <f>IF(D44&gt;D45,D45,D44)</f>
        <v>6.800000000000001</v>
      </c>
      <c r="E46" s="4" t="s">
        <v>14</v>
      </c>
      <c r="F46" s="4"/>
      <c r="G46" s="4"/>
      <c r="H46" s="4"/>
      <c r="I46" s="4"/>
    </row>
    <row r="47" spans="2:8" ht="15">
      <c r="B47" s="10" t="s">
        <v>22</v>
      </c>
      <c r="C47" s="10"/>
      <c r="D47" s="22">
        <f>ROUNDDOWN(D46,0)</f>
        <v>6</v>
      </c>
      <c r="E47" t="s">
        <v>17</v>
      </c>
      <c r="F47" s="4"/>
      <c r="G47" s="4"/>
      <c r="H47" s="4"/>
    </row>
    <row r="48" spans="2:11" ht="15">
      <c r="B48" t="s">
        <v>18</v>
      </c>
      <c r="D48" s="19">
        <f>D43-D47</f>
        <v>28</v>
      </c>
      <c r="F48" s="4"/>
      <c r="G48" s="4"/>
      <c r="H48" s="4"/>
      <c r="I48" s="8"/>
      <c r="J48" s="8"/>
      <c r="K48" s="4"/>
    </row>
    <row r="49" spans="4:11" ht="15">
      <c r="D49" s="18"/>
      <c r="F49" s="4"/>
      <c r="G49" s="4"/>
      <c r="H49" s="4"/>
      <c r="I49" s="7"/>
      <c r="J49" s="7"/>
      <c r="K49" s="4"/>
    </row>
    <row r="50" spans="2:8" ht="15">
      <c r="B50" t="s">
        <v>7</v>
      </c>
      <c r="D50" s="19">
        <f>+D38-D43</f>
        <v>849</v>
      </c>
      <c r="F50" s="4"/>
      <c r="G50" s="4"/>
      <c r="H50" s="4"/>
    </row>
    <row r="51" spans="2:8" ht="15">
      <c r="B51" t="s">
        <v>8</v>
      </c>
      <c r="D51" s="1">
        <f>+D45-D47</f>
        <v>234</v>
      </c>
      <c r="F51" s="4"/>
      <c r="G51" s="4"/>
      <c r="H51" s="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Jed Graef</dc:creator>
  <cp:keywords/>
  <dc:description/>
  <cp:lastModifiedBy>Evan</cp:lastModifiedBy>
  <dcterms:created xsi:type="dcterms:W3CDTF">2010-04-05T09:35:57Z</dcterms:created>
  <dcterms:modified xsi:type="dcterms:W3CDTF">2012-02-22T20:50:40Z</dcterms:modified>
  <cp:category/>
  <cp:version/>
  <cp:contentType/>
  <cp:contentStatus/>
</cp:coreProperties>
</file>